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136\04\財政課\主管文書（個別的事項）＿財政係\D01_予算決算\99_上下水道局担当用\00_庶務_H27～\02_調査・通知等\R07\13_0115_【1.30〆】経営比較分析表\04_県提出\99_修正データ\"/>
    </mc:Choice>
  </mc:AlternateContent>
  <workbookProtection workbookAlgorithmName="SHA-512" workbookHashValue="9op9QkpPG3gQ2MLETW5IlcaMXXh3XGeGNg0qYJrrtGzKrAWWFsJIFPMF4phZFiqmkQ0SknmZvsM9LeSXfdaklw==" workbookSaltValue="7eeLemFp2N5UdOIwijslK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<sst xmlns="http://schemas.openxmlformats.org/spreadsheetml/2006/main" count="231" uniqueCount="116">
  <si>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</si>
  <si>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</si>
  <si>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</si>
  <si>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</si>
  <si>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</si>
  <si>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</si>
  <si>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</si>
  <si>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</si>
  <si>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</si>
  <si>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</si>
  <si>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</si>
  <si>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</si>
  <si>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</si>
  <si>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</si>
  <si>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</si>
  <si>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</si>
  <si>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</si>
  <si>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</si>
  <si>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</si>
  <si>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</si>
  <si>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</si>
  <si>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</si>
  <si>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</si>
  <si>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</si>
  <si>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</si>
  <si>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</si>
  <si>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</si>
  <si>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</si>
  <si>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</si>
  <si>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</si>
  <si>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</si>
  <si>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</si>
  <si>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</si>
  <si>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</si>
  <si>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</si>
  <si>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</si>
  <si>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</si>
  <si>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</si>
  <si>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</si>
  <si>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</si>
  <si>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</si>
  <si>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</si>
  <si>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</si>
  <si>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</si>
  <si>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</si>
  <si>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</si>
  <si>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</si>
  <si>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</si>
  <si>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</si>
  <si>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</si>
  <si>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</si>
  <si>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</si>
  <si>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</si>
  <si>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</si>
  <si>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</si>
  <si>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</si>
  <si>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</si>
  <si>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</si>
  <si>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</si>
  <si>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</si>
  <si>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</si>
  <si>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</si>
  <si>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</si>
  <si>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</si>
  <si>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</si>
  <si>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</si>
  <si>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</si>
  <si>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</si>
  <si>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</si>
  <si>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</si>
  <si>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</si>
  <si>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</si>
  <si>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</si>
  <si>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</si>
  <si>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</si>
  <si>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</si>
  <si>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</si>
  <si>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</si>
  <si>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</si>
  <si>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</si>
  <si>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</si>
  <si>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</si>
  <si>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</si>
  <si>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</si>
  <si>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</si>
  <si>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</si>
  <si>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</si>
  <si>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</si>
  <si>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</si>
  <si>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</si>
  <si>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</si>
  <si>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</si>
  <si>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</si>
  <si>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</si>
  <si>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</si>
  <si>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</si>
  <si>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日田市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</si>
  <si>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</si>
  <si>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</si>
  <si>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</si>
  <si>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</si>
  <si>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</si>
  <si>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</si>
  <si>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</si>
  <si>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</si>
  <si>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</si>
  <si>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</si>
  <si>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</si>
  <si>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</si>
  <si>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</si>
  <si>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</si>
  <si>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</si>
  <si>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</si>
  <si>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①全国・類似団体平均と比較して低い水準にあるが、法適用以前の減価償却累計額が貸借対照表に計上されていないために、実際よりも低い数値が反映されていると考えられる。
②供用開始から20年であり、現在のところ法定耐用年数を超過した管渠は存在しない。
③法定耐用年数を超過した管渠がないため、低い水準となっている。</t>
    <phoneticPr fontId="4"/>
  </si>
  <si>
    <t>①全国・類似団体平均よりも低いが、100%は超えている。ただし、使用料で賄えない資本費に対する繰入金を含んだ数値である。
②累積欠損金は生じていない。
③令和2年度より、一般会計からの基準外繰入を行い、流動資産が増加したことで、年々改善している。
④全国・類似団体平均に比べて非常に高い水準にあり、企業債への依存度が大きい。今後当分の間は投資額の減少に伴い、企業債残高も減少していく見込みである。
⑤100%を下回っており、使用料収入では汚水処理費が賄えていない。維持管理費の赤字補てんとしての基準外繰入を行っている。
今後は、維持管理費の抑制に努め、経費回収率の向上を目指す。
⑥全国・類似団体平均よりも高いため、維持管理費の節減に努める必要がある。
⑦全国・類似団体の平均よりも低い。適切な施設規模へ見直す必要がある。
⑧全国・類似団体の平均よりも低い。区域内人口、水洗化人口ともに減少傾向であるため、引き続き未接続世帯への普及促進を図り、水洗化率の向上に努める。</t>
    <phoneticPr fontId="4"/>
  </si>
  <si>
    <t>　近年、有収水量が低下傾向にあり、人口減少の影響が徐々に顕在化していると考えられる。今後も更なる人口減少に伴う給水収益の減少に備える必要がある。また、近年のように人件費や物価の高騰が続けば、経営へ与える影響は大きくなっていくと考えられる。
　更新需要に関しては、管渠は法定耐用年数に達しておらず、施設についても老朽化がそれほど進んでいないことから、現時点では大型更新の予定は無く、今後も、直ちに更新需要が増大する見込みは無いが、技術系職員の慢性的な人員不足が続いており、今後は民間事業者の新技術やノウハウを投入し、適正なサービスの維持と業務の効率化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</si>
</sst>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CC-45D3-A2BD-A6E7D67754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DCCC-45D3-A2BD-A6E7D67754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44.78</c:v>
                </c:pt>
                <c:pt idx="1">
                  <c:v>43.51</c:v>
                </c:pt>
                <c:pt idx="2">
                  <c:v>46.82</c:v>
                </c:pt>
                <c:pt idx="3">
                  <c:v>39.82</c:v>
                </c:pt>
                <c:pt idx="4">
                  <c:v>39.19</c:v>
                </c:pt>
              </c:numCache>
            </c:numRef>
          </c:val>
          <c:extLst>
            <c:ext xmlns:c16="http://schemas.microsoft.com/office/drawing/2014/chart" uri="{C3380CC4-5D6E-409C-BE32-E72D297353CC}">
              <c16:uniqueId val="{00000000-A717-4D58-A7DA-E009787F6A2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A717-4D58-A7DA-E009787F6A2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79.680000000000007</c:v>
                </c:pt>
                <c:pt idx="1">
                  <c:v>80.349999999999994</c:v>
                </c:pt>
                <c:pt idx="2">
                  <c:v>80.349999999999994</c:v>
                </c:pt>
                <c:pt idx="3">
                  <c:v>79.86</c:v>
                </c:pt>
                <c:pt idx="4">
                  <c:v>80.62</c:v>
                </c:pt>
              </c:numCache>
            </c:numRef>
          </c:val>
          <c:extLst>
            <c:ext xmlns:c16="http://schemas.microsoft.com/office/drawing/2014/chart" uri="{C3380CC4-5D6E-409C-BE32-E72D297353CC}">
              <c16:uniqueId val="{00000000-58F0-4871-BA43-A365DF27B25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58F0-4871-BA43-A365DF27B25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102.3</c:v>
                </c:pt>
                <c:pt idx="1">
                  <c:v>100.74</c:v>
                </c:pt>
                <c:pt idx="2">
                  <c:v>100.8</c:v>
                </c:pt>
                <c:pt idx="3">
                  <c:v>100.9</c:v>
                </c:pt>
                <c:pt idx="4">
                  <c:v>100.93</c:v>
                </c:pt>
              </c:numCache>
            </c:numRef>
          </c:val>
          <c:extLst>
            <c:ext xmlns:c16="http://schemas.microsoft.com/office/drawing/2014/chart" uri="{C3380CC4-5D6E-409C-BE32-E72D297353CC}">
              <c16:uniqueId val="{00000000-71B0-4EDC-A29D-758E1B7E469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71B0-4EDC-A29D-758E1B7E469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c:v>
                </c:pt>
                <c:pt idx="1">
                  <c:v>8.3699999999999992</c:v>
                </c:pt>
                <c:pt idx="2">
                  <c:v>12</c:v>
                </c:pt>
                <c:pt idx="3">
                  <c:v>15.77</c:v>
                </c:pt>
                <c:pt idx="4">
                  <c:v>19.25</c:v>
                </c:pt>
              </c:numCache>
            </c:numRef>
          </c:val>
          <c:extLst>
            <c:ext xmlns:c16="http://schemas.microsoft.com/office/drawing/2014/chart" uri="{C3380CC4-5D6E-409C-BE32-E72D297353CC}">
              <c16:uniqueId val="{00000000-1425-4AFF-BC94-BC664C074D3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1425-4AFF-BC94-BC664C074D3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AF-4947-BB25-E6F3A615CA8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8DAF-4947-BB25-E6F3A615CA8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5E-4009-9F56-A83941D7266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DD5E-4009-9F56-A83941D7266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20.05</c:v>
                </c:pt>
                <c:pt idx="1">
                  <c:v>46.5</c:v>
                </c:pt>
                <c:pt idx="2">
                  <c:v>61.5</c:v>
                </c:pt>
                <c:pt idx="3">
                  <c:v>69.400000000000006</c:v>
                </c:pt>
                <c:pt idx="4">
                  <c:v>74.33</c:v>
                </c:pt>
              </c:numCache>
            </c:numRef>
          </c:val>
          <c:extLst>
            <c:ext xmlns:c16="http://schemas.microsoft.com/office/drawing/2014/chart" uri="{C3380CC4-5D6E-409C-BE32-E72D297353CC}">
              <c16:uniqueId val="{00000000-841E-4650-93B2-C3465C63F2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841E-4650-93B2-C3465C63F2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4956.1499999999996</c:v>
                </c:pt>
                <c:pt idx="1">
                  <c:v>4653.8999999999996</c:v>
                </c:pt>
                <c:pt idx="2">
                  <c:v>4400.25</c:v>
                </c:pt>
                <c:pt idx="3">
                  <c:v>4029.83</c:v>
                </c:pt>
                <c:pt idx="4">
                  <c:v>3724.23</c:v>
                </c:pt>
              </c:numCache>
            </c:numRef>
          </c:val>
          <c:extLst>
            <c:ext xmlns:c16="http://schemas.microsoft.com/office/drawing/2014/chart" uri="{C3380CC4-5D6E-409C-BE32-E72D297353CC}">
              <c16:uniqueId val="{00000000-8A97-4213-BD1B-4DA870E906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8A97-4213-BD1B-4DA870E906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48.45</c:v>
                </c:pt>
                <c:pt idx="1">
                  <c:v>48.55</c:v>
                </c:pt>
                <c:pt idx="2">
                  <c:v>52.71</c:v>
                </c:pt>
                <c:pt idx="3">
                  <c:v>51.77</c:v>
                </c:pt>
                <c:pt idx="4">
                  <c:v>42.6</c:v>
                </c:pt>
              </c:numCache>
            </c:numRef>
          </c:val>
          <c:extLst>
            <c:ext xmlns:c16="http://schemas.microsoft.com/office/drawing/2014/chart" uri="{C3380CC4-5D6E-409C-BE32-E72D297353CC}">
              <c16:uniqueId val="{00000000-1D88-415E-9625-C056D850C4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1D88-415E-9625-C056D850C4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307.45</c:v>
                </c:pt>
                <c:pt idx="1">
                  <c:v>306.5</c:v>
                </c:pt>
                <c:pt idx="2">
                  <c:v>281.33999999999997</c:v>
                </c:pt>
                <c:pt idx="3">
                  <c:v>286.95999999999998</c:v>
                </c:pt>
                <c:pt idx="4">
                  <c:v>349.36</c:v>
                </c:pt>
              </c:numCache>
            </c:numRef>
          </c:val>
          <c:extLst>
            <c:ext xmlns:c16="http://schemas.microsoft.com/office/drawing/2014/chart" uri="{C3380CC4-5D6E-409C-BE32-E72D297353CC}">
              <c16:uniqueId val="{00000000-2810-44C1-ACDB-7B8ADF18E2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2810-44C1-ACDB-7B8ADF18E2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3" zoomScaleNormal="83"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日田市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60207</v>
      </c>
      <c r="AM8" s="41"/>
      <c r="AN8" s="41"/>
      <c r="AO8" s="41"/>
      <c r="AP8" s="41"/>
      <c r="AQ8" s="41"/>
      <c r="AR8" s="41"/>
      <c r="AS8" s="41"/>
      <c r="AT8" s="34">
        <f>データ!T6</f>
        <v>666.03</v>
      </c>
      <c r="AU8" s="34"/>
      <c r="AV8" s="34"/>
      <c r="AW8" s="34"/>
      <c r="AX8" s="34"/>
      <c r="AY8" s="34"/>
      <c r="AZ8" s="34"/>
      <c r="BA8" s="34"/>
      <c r="BB8" s="34">
        <f>データ!U6</f>
        <v>90.4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36.659999999999997</v>
      </c>
      <c r="J10" s="34"/>
      <c r="K10" s="34"/>
      <c r="L10" s="34"/>
      <c r="M10" s="34"/>
      <c r="N10" s="34"/>
      <c r="O10" s="34"/>
      <c r="P10" s="34">
        <f>データ!P6</f>
        <v>2.11</v>
      </c>
      <c r="Q10" s="34"/>
      <c r="R10" s="34"/>
      <c r="S10" s="34"/>
      <c r="T10" s="34"/>
      <c r="U10" s="34"/>
      <c r="V10" s="34"/>
      <c r="W10" s="34">
        <f>データ!Q6</f>
        <v>88.92</v>
      </c>
      <c r="X10" s="34"/>
      <c r="Y10" s="34"/>
      <c r="Z10" s="34"/>
      <c r="AA10" s="34"/>
      <c r="AB10" s="34"/>
      <c r="AC10" s="34"/>
      <c r="AD10" s="41">
        <f>データ!R6</f>
        <v>3130</v>
      </c>
      <c r="AE10" s="41"/>
      <c r="AF10" s="41"/>
      <c r="AG10" s="41"/>
      <c r="AH10" s="41"/>
      <c r="AI10" s="41"/>
      <c r="AJ10" s="41"/>
      <c r="AK10" s="2"/>
      <c r="AL10" s="41">
        <f>データ!V6</f>
        <v>1259</v>
      </c>
      <c r="AM10" s="41"/>
      <c r="AN10" s="41"/>
      <c r="AO10" s="41"/>
      <c r="AP10" s="41"/>
      <c r="AQ10" s="41"/>
      <c r="AR10" s="41"/>
      <c r="AS10" s="41"/>
      <c r="AT10" s="34">
        <f>データ!W6</f>
        <v>1.1000000000000001</v>
      </c>
      <c r="AU10" s="34"/>
      <c r="AV10" s="34"/>
      <c r="AW10" s="34"/>
      <c r="AX10" s="34"/>
      <c r="AY10" s="34"/>
      <c r="AZ10" s="34"/>
      <c r="BA10" s="34"/>
      <c r="BB10" s="34">
        <f>データ!X6</f>
        <v>1144.55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EEMJkWF1B5yR43PMGb8ArWbal0liA8dGMgiUffzC+7aRcWurJRtPA7ArNFefAzorHwBGM6ZFQnpOsBV/Omfsg==" saltValue="ZBpHY7xPwYLb1vMbpbn+Q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442046</v>
      </c>
      <c r="D6" s="19">
        <f t="shared" si="3"/>
        <v>46</v>
      </c>
      <c r="E6" s="19">
        <f t="shared" si="3"/>
        <v>17</v>
      </c>
      <c r="F6" s="19">
        <f t="shared" si="3"/>
        <v>5</v>
      </c>
      <c r="G6" s="19">
        <f t="shared" si="3"/>
        <v>0</v>
      </c>
      <c r="H6" s="19" t="str">
        <f t="shared" si="3"/>
        <v>大分県　日田市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36.659999999999997</v>
      </c>
      <c r="P6" s="20">
        <f t="shared" si="3"/>
        <v>2.11</v>
      </c>
      <c r="Q6" s="20">
        <f t="shared" si="3"/>
        <v>88.92</v>
      </c>
      <c r="R6" s="20">
        <f t="shared" si="3"/>
        <v>3130</v>
      </c>
      <c r="S6" s="20">
        <f t="shared" si="3"/>
        <v>60207</v>
      </c>
      <c r="T6" s="20">
        <f t="shared" si="3"/>
        <v>666.03</v>
      </c>
      <c r="U6" s="20">
        <f t="shared" si="3"/>
        <v>90.4</v>
      </c>
      <c r="V6" s="20">
        <f t="shared" si="3"/>
        <v>1259</v>
      </c>
      <c r="W6" s="20">
        <f t="shared" si="3"/>
        <v>1.1000000000000001</v>
      </c>
      <c r="X6" s="20">
        <f t="shared" si="3"/>
        <v>1144.55</v>
      </c>
      <c r="Y6" s="21">
        <f>IF(Y7="",NA(),Y7)</f>
        <v>102.3</v>
      </c>
      <c r="Z6" s="21">
        <f t="shared" ref="Z6:AH6" si="4">IF(Z7="",NA(),Z7)</f>
        <v>100.74</v>
      </c>
      <c r="AA6" s="21">
        <f t="shared" si="4"/>
        <v>100.8</v>
      </c>
      <c r="AB6" s="21">
        <f t="shared" si="4"/>
        <v>100.9</v>
      </c>
      <c r="AC6" s="21">
        <f t="shared" si="4"/>
        <v>100.93</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20.05</v>
      </c>
      <c r="AV6" s="21">
        <f t="shared" ref="AV6:BD6" si="6">IF(AV7="",NA(),AV7)</f>
        <v>46.5</v>
      </c>
      <c r="AW6" s="21">
        <f t="shared" si="6"/>
        <v>61.5</v>
      </c>
      <c r="AX6" s="21">
        <f t="shared" si="6"/>
        <v>69.400000000000006</v>
      </c>
      <c r="AY6" s="21">
        <f t="shared" si="6"/>
        <v>74.33</v>
      </c>
      <c r="AZ6" s="21">
        <f t="shared" si="6"/>
        <v>29.13</v>
      </c>
      <c r="BA6" s="21">
        <f t="shared" si="6"/>
        <v>35.69</v>
      </c>
      <c r="BB6" s="21">
        <f t="shared" si="6"/>
        <v>38.4</v>
      </c>
      <c r="BC6" s="21">
        <f t="shared" si="6"/>
        <v>44.04</v>
      </c>
      <c r="BD6" s="21">
        <f t="shared" si="6"/>
        <v>58.25</v>
      </c>
      <c r="BE6" s="20" t="str">
        <f>IF(BE7="","",IF(BE7="-","【-】","【"&amp;SUBSTITUTE(TEXT(BE7,"#,##0.00"),"-","△")&amp;"】"))</f>
        <v>【47.19】</v>
      </c>
      <c r="BF6" s="21">
        <f>IF(BF7="",NA(),BF7)</f>
        <v>4956.1499999999996</v>
      </c>
      <c r="BG6" s="21">
        <f t="shared" ref="BG6:BO6" si="7">IF(BG7="",NA(),BG7)</f>
        <v>4653.8999999999996</v>
      </c>
      <c r="BH6" s="21">
        <f t="shared" si="7"/>
        <v>4400.25</v>
      </c>
      <c r="BI6" s="21">
        <f t="shared" si="7"/>
        <v>4029.83</v>
      </c>
      <c r="BJ6" s="21">
        <f t="shared" si="7"/>
        <v>3724.23</v>
      </c>
      <c r="BK6" s="21">
        <f t="shared" si="7"/>
        <v>867.83</v>
      </c>
      <c r="BL6" s="21">
        <f t="shared" si="7"/>
        <v>791.76</v>
      </c>
      <c r="BM6" s="21">
        <f t="shared" si="7"/>
        <v>900.82</v>
      </c>
      <c r="BN6" s="21">
        <f t="shared" si="7"/>
        <v>839.21</v>
      </c>
      <c r="BO6" s="21">
        <f t="shared" si="7"/>
        <v>791.46</v>
      </c>
      <c r="BP6" s="20" t="str">
        <f>IF(BP7="","",IF(BP7="-","【-】","【"&amp;SUBSTITUTE(TEXT(BP7,"#,##0.00"),"-","△")&amp;"】"))</f>
        <v>【798.10】</v>
      </c>
      <c r="BQ6" s="21">
        <f>IF(BQ7="",NA(),BQ7)</f>
        <v>48.45</v>
      </c>
      <c r="BR6" s="21">
        <f t="shared" ref="BR6:BZ6" si="8">IF(BR7="",NA(),BR7)</f>
        <v>48.55</v>
      </c>
      <c r="BS6" s="21">
        <f t="shared" si="8"/>
        <v>52.71</v>
      </c>
      <c r="BT6" s="21">
        <f t="shared" si="8"/>
        <v>51.77</v>
      </c>
      <c r="BU6" s="21">
        <f t="shared" si="8"/>
        <v>42.6</v>
      </c>
      <c r="BV6" s="21">
        <f t="shared" si="8"/>
        <v>57.08</v>
      </c>
      <c r="BW6" s="21">
        <f t="shared" si="8"/>
        <v>56.26</v>
      </c>
      <c r="BX6" s="21">
        <f t="shared" si="8"/>
        <v>52.94</v>
      </c>
      <c r="BY6" s="21">
        <f t="shared" si="8"/>
        <v>52.05</v>
      </c>
      <c r="BZ6" s="21">
        <f t="shared" si="8"/>
        <v>47.96</v>
      </c>
      <c r="CA6" s="20" t="str">
        <f>IF(CA7="","",IF(CA7="-","【-】","【"&amp;SUBSTITUTE(TEXT(CA7,"#,##0.00"),"-","△")&amp;"】"))</f>
        <v>【54.51】</v>
      </c>
      <c r="CB6" s="21">
        <f>IF(CB7="",NA(),CB7)</f>
        <v>307.45</v>
      </c>
      <c r="CC6" s="21">
        <f t="shared" ref="CC6:CK6" si="9">IF(CC7="",NA(),CC7)</f>
        <v>306.5</v>
      </c>
      <c r="CD6" s="21">
        <f t="shared" si="9"/>
        <v>281.33999999999997</v>
      </c>
      <c r="CE6" s="21">
        <f t="shared" si="9"/>
        <v>286.95999999999998</v>
      </c>
      <c r="CF6" s="21">
        <f t="shared" si="9"/>
        <v>349.36</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44.78</v>
      </c>
      <c r="CN6" s="21">
        <f t="shared" ref="CN6:CV6" si="10">IF(CN7="",NA(),CN7)</f>
        <v>43.51</v>
      </c>
      <c r="CO6" s="21">
        <f t="shared" si="10"/>
        <v>46.82</v>
      </c>
      <c r="CP6" s="21">
        <f t="shared" si="10"/>
        <v>39.82</v>
      </c>
      <c r="CQ6" s="21">
        <f t="shared" si="10"/>
        <v>39.19</v>
      </c>
      <c r="CR6" s="21">
        <f t="shared" si="10"/>
        <v>54.83</v>
      </c>
      <c r="CS6" s="21">
        <f t="shared" si="10"/>
        <v>66.53</v>
      </c>
      <c r="CT6" s="21">
        <f t="shared" si="10"/>
        <v>52.35</v>
      </c>
      <c r="CU6" s="21">
        <f t="shared" si="10"/>
        <v>46.25</v>
      </c>
      <c r="CV6" s="21">
        <f t="shared" si="10"/>
        <v>45.32</v>
      </c>
      <c r="CW6" s="20" t="str">
        <f>IF(CW7="","",IF(CW7="-","【-】","【"&amp;SUBSTITUTE(TEXT(CW7,"#,##0.00"),"-","△")&amp;"】"))</f>
        <v>【49.92】</v>
      </c>
      <c r="CX6" s="21">
        <f>IF(CX7="",NA(),CX7)</f>
        <v>79.680000000000007</v>
      </c>
      <c r="CY6" s="21">
        <f t="shared" ref="CY6:DG6" si="11">IF(CY7="",NA(),CY7)</f>
        <v>80.349999999999994</v>
      </c>
      <c r="CZ6" s="21">
        <f t="shared" si="11"/>
        <v>80.349999999999994</v>
      </c>
      <c r="DA6" s="21">
        <f t="shared" si="11"/>
        <v>79.86</v>
      </c>
      <c r="DB6" s="21">
        <f t="shared" si="11"/>
        <v>80.62</v>
      </c>
      <c r="DC6" s="21">
        <f t="shared" si="11"/>
        <v>84.7</v>
      </c>
      <c r="DD6" s="21">
        <f t="shared" si="11"/>
        <v>84.67</v>
      </c>
      <c r="DE6" s="21">
        <f t="shared" si="11"/>
        <v>84.39</v>
      </c>
      <c r="DF6" s="21">
        <f t="shared" si="11"/>
        <v>83.96</v>
      </c>
      <c r="DG6" s="21">
        <f t="shared" si="11"/>
        <v>83.54</v>
      </c>
      <c r="DH6" s="20" t="str">
        <f>IF(DH7="","",IF(DH7="-","【-】","【"&amp;SUBSTITUTE(TEXT(DH7,"#,##0.00"),"-","△")&amp;"】"))</f>
        <v>【87.80】</v>
      </c>
      <c r="DI6" s="21">
        <f>IF(DI7="",NA(),DI7)</f>
        <v>4.2</v>
      </c>
      <c r="DJ6" s="21">
        <f t="shared" ref="DJ6:DR6" si="12">IF(DJ7="",NA(),DJ7)</f>
        <v>8.3699999999999992</v>
      </c>
      <c r="DK6" s="21">
        <f t="shared" si="12"/>
        <v>12</v>
      </c>
      <c r="DL6" s="21">
        <f t="shared" si="12"/>
        <v>15.77</v>
      </c>
      <c r="DM6" s="21">
        <f t="shared" si="12"/>
        <v>19.25</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442046</v>
      </c>
      <c r="D7" s="23">
        <v>46</v>
      </c>
      <c r="E7" s="23">
        <v>17</v>
      </c>
      <c r="F7" s="23">
        <v>5</v>
      </c>
      <c r="G7" s="23">
        <v>0</v>
      </c>
      <c r="H7" s="23" t="s">
        <v>96</v>
      </c>
      <c r="I7" s="23" t="s">
        <v>97</v>
      </c>
      <c r="J7" s="23" t="s">
        <v>98</v>
      </c>
      <c r="K7" s="23" t="s">
        <v>99</v>
      </c>
      <c r="L7" s="23" t="s">
        <v>100</v>
      </c>
      <c r="M7" s="23" t="s">
        <v>101</v>
      </c>
      <c r="N7" s="24" t="s">
        <v>102</v>
      </c>
      <c r="O7" s="24">
        <v>36.659999999999997</v>
      </c>
      <c r="P7" s="24">
        <v>2.11</v>
      </c>
      <c r="Q7" s="24">
        <v>88.92</v>
      </c>
      <c r="R7" s="24">
        <v>3130</v>
      </c>
      <c r="S7" s="24">
        <v>60207</v>
      </c>
      <c r="T7" s="24">
        <v>666.03</v>
      </c>
      <c r="U7" s="24">
        <v>90.4</v>
      </c>
      <c r="V7" s="24">
        <v>1259</v>
      </c>
      <c r="W7" s="24">
        <v>1.1000000000000001</v>
      </c>
      <c r="X7" s="24">
        <v>1144.55</v>
      </c>
      <c r="Y7" s="24">
        <v>102.3</v>
      </c>
      <c r="Z7" s="24">
        <v>100.74</v>
      </c>
      <c r="AA7" s="24">
        <v>100.8</v>
      </c>
      <c r="AB7" s="24">
        <v>100.9</v>
      </c>
      <c r="AC7" s="24">
        <v>100.93</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20.05</v>
      </c>
      <c r="AV7" s="24">
        <v>46.5</v>
      </c>
      <c r="AW7" s="24">
        <v>61.5</v>
      </c>
      <c r="AX7" s="24">
        <v>69.400000000000006</v>
      </c>
      <c r="AY7" s="24">
        <v>74.33</v>
      </c>
      <c r="AZ7" s="24">
        <v>29.13</v>
      </c>
      <c r="BA7" s="24">
        <v>35.69</v>
      </c>
      <c r="BB7" s="24">
        <v>38.4</v>
      </c>
      <c r="BC7" s="24">
        <v>44.04</v>
      </c>
      <c r="BD7" s="24">
        <v>58.25</v>
      </c>
      <c r="BE7" s="24">
        <v>47.19</v>
      </c>
      <c r="BF7" s="24">
        <v>4956.1499999999996</v>
      </c>
      <c r="BG7" s="24">
        <v>4653.8999999999996</v>
      </c>
      <c r="BH7" s="24">
        <v>4400.25</v>
      </c>
      <c r="BI7" s="24">
        <v>4029.83</v>
      </c>
      <c r="BJ7" s="24">
        <v>3724.23</v>
      </c>
      <c r="BK7" s="24">
        <v>867.83</v>
      </c>
      <c r="BL7" s="24">
        <v>791.76</v>
      </c>
      <c r="BM7" s="24">
        <v>900.82</v>
      </c>
      <c r="BN7" s="24">
        <v>839.21</v>
      </c>
      <c r="BO7" s="24">
        <v>791.46</v>
      </c>
      <c r="BP7" s="24">
        <v>798.1</v>
      </c>
      <c r="BQ7" s="24">
        <v>48.45</v>
      </c>
      <c r="BR7" s="24">
        <v>48.55</v>
      </c>
      <c r="BS7" s="24">
        <v>52.71</v>
      </c>
      <c r="BT7" s="24">
        <v>51.77</v>
      </c>
      <c r="BU7" s="24">
        <v>42.6</v>
      </c>
      <c r="BV7" s="24">
        <v>57.08</v>
      </c>
      <c r="BW7" s="24">
        <v>56.26</v>
      </c>
      <c r="BX7" s="24">
        <v>52.94</v>
      </c>
      <c r="BY7" s="24">
        <v>52.05</v>
      </c>
      <c r="BZ7" s="24">
        <v>47.96</v>
      </c>
      <c r="CA7" s="24">
        <v>54.51</v>
      </c>
      <c r="CB7" s="24">
        <v>307.45</v>
      </c>
      <c r="CC7" s="24">
        <v>306.5</v>
      </c>
      <c r="CD7" s="24">
        <v>281.33999999999997</v>
      </c>
      <c r="CE7" s="24">
        <v>286.95999999999998</v>
      </c>
      <c r="CF7" s="24">
        <v>349.36</v>
      </c>
      <c r="CG7" s="24">
        <v>274.99</v>
      </c>
      <c r="CH7" s="24">
        <v>282.08999999999997</v>
      </c>
      <c r="CI7" s="24">
        <v>303.27999999999997</v>
      </c>
      <c r="CJ7" s="24">
        <v>301.86</v>
      </c>
      <c r="CK7" s="24">
        <v>325.85000000000002</v>
      </c>
      <c r="CL7" s="24">
        <v>286.33</v>
      </c>
      <c r="CM7" s="24">
        <v>44.78</v>
      </c>
      <c r="CN7" s="24">
        <v>43.51</v>
      </c>
      <c r="CO7" s="24">
        <v>46.82</v>
      </c>
      <c r="CP7" s="24">
        <v>39.82</v>
      </c>
      <c r="CQ7" s="24">
        <v>39.19</v>
      </c>
      <c r="CR7" s="24">
        <v>54.83</v>
      </c>
      <c r="CS7" s="24">
        <v>66.53</v>
      </c>
      <c r="CT7" s="24">
        <v>52.35</v>
      </c>
      <c r="CU7" s="24">
        <v>46.25</v>
      </c>
      <c r="CV7" s="24">
        <v>45.32</v>
      </c>
      <c r="CW7" s="24">
        <v>49.92</v>
      </c>
      <c r="CX7" s="24">
        <v>79.680000000000007</v>
      </c>
      <c r="CY7" s="24">
        <v>80.349999999999994</v>
      </c>
      <c r="CZ7" s="24">
        <v>80.349999999999994</v>
      </c>
      <c r="DA7" s="24">
        <v>79.86</v>
      </c>
      <c r="DB7" s="24">
        <v>80.62</v>
      </c>
      <c r="DC7" s="24">
        <v>84.7</v>
      </c>
      <c r="DD7" s="24">
        <v>84.67</v>
      </c>
      <c r="DE7" s="24">
        <v>84.39</v>
      </c>
      <c r="DF7" s="24">
        <v>83.96</v>
      </c>
      <c r="DG7" s="24">
        <v>83.54</v>
      </c>
      <c r="DH7" s="24">
        <v>87.8</v>
      </c>
      <c r="DI7" s="24">
        <v>4.2</v>
      </c>
      <c r="DJ7" s="24">
        <v>8.3699999999999992</v>
      </c>
      <c r="DK7" s="24">
        <v>12</v>
      </c>
      <c r="DL7" s="24">
        <v>15.77</v>
      </c>
      <c r="DM7" s="24">
        <v>19.25</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熊谷旬基</cp:lastModifiedBy>
  <cp:lastPrinted>2026-02-24T04:35:08Z</cp:lastPrinted>
  <dcterms:created xsi:type="dcterms:W3CDTF">2025-12-23T06:24:20Z</dcterms:created>
  <dcterms:modified xsi:type="dcterms:W3CDTF">2026-02-26T23:52:39Z</dcterms:modified>
  <cp:category/>
</cp:coreProperties>
</file>